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95" activeTab="0"/>
  </bookViews>
  <sheets>
    <sheet name="ANEXO I" sheetId="1" r:id="rId1"/>
  </sheets>
  <definedNames>
    <definedName name="_xlnm._FilterDatabase" localSheetId="0" hidden="1">'ANEXO I'!$A$5:$P$8</definedName>
  </definedNames>
  <calcPr fullCalcOnLoad="1"/>
</workbook>
</file>

<file path=xl/sharedStrings.xml><?xml version="1.0" encoding="utf-8"?>
<sst xmlns="http://schemas.openxmlformats.org/spreadsheetml/2006/main" count="39" uniqueCount="24">
  <si>
    <t>PLACA</t>
  </si>
  <si>
    <t>MOTOR</t>
  </si>
  <si>
    <t>LOTE</t>
  </si>
  <si>
    <t>CHASSI</t>
  </si>
  <si>
    <t>COR</t>
  </si>
  <si>
    <t>COMBUSTIVEL</t>
  </si>
  <si>
    <t>TX.DE PATIO</t>
  </si>
  <si>
    <t>ESPÉCIE /TIPO</t>
  </si>
  <si>
    <t>MARCA/MODELO</t>
  </si>
  <si>
    <t>ANO</t>
  </si>
  <si>
    <t>AVALIAÇÃO NOVA   R$</t>
  </si>
  <si>
    <t>SUCATA</t>
  </si>
  <si>
    <t>ICMS</t>
  </si>
  <si>
    <t>LANCE</t>
  </si>
  <si>
    <t>CLASSIFICAÇÃO</t>
  </si>
  <si>
    <t>Pessoa Física</t>
  </si>
  <si>
    <t>DENTRO DO ESTADO</t>
  </si>
  <si>
    <t>FORA DO ESTADO</t>
  </si>
  <si>
    <t>Pessoa Jurídica</t>
  </si>
  <si>
    <t>VEICULOS</t>
  </si>
  <si>
    <t>VENDA PARA</t>
  </si>
  <si>
    <t>PF - FORA DO ESTADO</t>
  </si>
  <si>
    <t>VALOR ICMS</t>
  </si>
  <si>
    <t>ICMS EM TERMOS PERCENTUAIS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</si>
</sst>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3" fontId="0" fillId="0" borderId="0" xfId="62" applyFont="1" applyAlignment="1">
      <alignment horizontal="center"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43" fontId="43" fillId="0" borderId="13" xfId="62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43" fontId="42" fillId="33" borderId="0" xfId="62" applyFont="1" applyFill="1" applyBorder="1" applyAlignment="1">
      <alignment horizontal="center"/>
    </xf>
    <xf numFmtId="43" fontId="43" fillId="0" borderId="0" xfId="62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43" fontId="42" fillId="33" borderId="14" xfId="62" applyFont="1" applyFill="1" applyBorder="1" applyAlignment="1">
      <alignment horizontal="center"/>
    </xf>
    <xf numFmtId="43" fontId="42" fillId="33" borderId="12" xfId="62" applyFont="1" applyFill="1" applyBorder="1" applyAlignment="1">
      <alignment horizontal="center"/>
    </xf>
    <xf numFmtId="43" fontId="42" fillId="33" borderId="15" xfId="62" applyFont="1" applyFill="1" applyBorder="1" applyAlignment="1">
      <alignment horizontal="center"/>
    </xf>
    <xf numFmtId="43" fontId="42" fillId="33" borderId="16" xfId="62" applyFont="1" applyFill="1" applyBorder="1" applyAlignment="1">
      <alignment horizontal="center"/>
    </xf>
    <xf numFmtId="43" fontId="0" fillId="0" borderId="12" xfId="0" applyNumberFormat="1" applyFill="1" applyBorder="1" applyAlignment="1">
      <alignment/>
    </xf>
    <xf numFmtId="43" fontId="42" fillId="33" borderId="17" xfId="62" applyFont="1" applyFill="1" applyBorder="1" applyAlignment="1">
      <alignment horizontal="center" vertical="center" wrapText="1"/>
    </xf>
    <xf numFmtId="43" fontId="42" fillId="33" borderId="0" xfId="62" applyFont="1" applyFill="1" applyBorder="1" applyAlignment="1">
      <alignment horizontal="center" vertical="center" wrapText="1"/>
    </xf>
    <xf numFmtId="43" fontId="42" fillId="33" borderId="15" xfId="62" applyFont="1" applyFill="1" applyBorder="1" applyAlignment="1">
      <alignment horizontal="center" vertical="center" wrapText="1"/>
    </xf>
    <xf numFmtId="43" fontId="0" fillId="0" borderId="0" xfId="62" applyFont="1" applyAlignment="1">
      <alignment horizontal="center" vertical="center" wrapText="1"/>
    </xf>
    <xf numFmtId="43" fontId="43" fillId="0" borderId="0" xfId="62" applyFont="1" applyBorder="1" applyAlignment="1">
      <alignment horizontal="center" vertical="center" wrapText="1"/>
    </xf>
    <xf numFmtId="43" fontId="43" fillId="0" borderId="13" xfId="62" applyFont="1" applyFill="1" applyBorder="1" applyAlignment="1">
      <alignment/>
    </xf>
    <xf numFmtId="43" fontId="43" fillId="0" borderId="13" xfId="62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3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43" fontId="42" fillId="33" borderId="13" xfId="62" applyFont="1" applyFill="1" applyBorder="1" applyAlignment="1">
      <alignment horizontal="center"/>
    </xf>
    <xf numFmtId="49" fontId="43" fillId="0" borderId="13" xfId="0" applyNumberFormat="1" applyFont="1" applyFill="1" applyBorder="1" applyAlignment="1" quotePrefix="1">
      <alignment horizontal="left"/>
    </xf>
    <xf numFmtId="0" fontId="22" fillId="0" borderId="13" xfId="0" applyFont="1" applyFill="1" applyBorder="1" applyAlignment="1" quotePrefix="1">
      <alignment/>
    </xf>
    <xf numFmtId="0" fontId="0" fillId="0" borderId="13" xfId="0" applyFill="1" applyBorder="1" applyAlignment="1">
      <alignment/>
    </xf>
    <xf numFmtId="43" fontId="0" fillId="0" borderId="13" xfId="62" applyFont="1" applyFill="1" applyBorder="1" applyAlignment="1">
      <alignment horizontal="center"/>
    </xf>
    <xf numFmtId="43" fontId="0" fillId="0" borderId="13" xfId="62" applyFont="1" applyFill="1" applyBorder="1" applyAlignment="1">
      <alignment/>
    </xf>
    <xf numFmtId="0" fontId="41" fillId="35" borderId="14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10" fontId="0" fillId="0" borderId="13" xfId="51" applyNumberFormat="1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65489"/>
  <sheetViews>
    <sheetView showGridLines="0" tabSelected="1" zoomScale="88" zoomScaleNormal="88" zoomScalePageLayoutView="0" workbookViewId="0" topLeftCell="M1">
      <selection activeCell="R15" sqref="R15"/>
    </sheetView>
  </sheetViews>
  <sheetFormatPr defaultColWidth="9.140625" defaultRowHeight="15"/>
  <cols>
    <col min="1" max="1" width="2.140625" style="0" hidden="1" customWidth="1"/>
    <col min="2" max="2" width="6.7109375" style="3" hidden="1" customWidth="1"/>
    <col min="3" max="3" width="7.140625" style="0" hidden="1" customWidth="1"/>
    <col min="4" max="4" width="28.8515625" style="0" hidden="1" customWidth="1"/>
    <col min="5" max="5" width="16.28125" style="0" hidden="1" customWidth="1"/>
    <col min="6" max="6" width="16.421875" style="0" hidden="1" customWidth="1"/>
    <col min="7" max="7" width="15.00390625" style="0" hidden="1" customWidth="1"/>
    <col min="8" max="8" width="8.421875" style="0" hidden="1" customWidth="1"/>
    <col min="9" max="9" width="9.57421875" style="0" hidden="1" customWidth="1"/>
    <col min="10" max="10" width="11.8515625" style="0" hidden="1" customWidth="1"/>
    <col min="11" max="11" width="20.421875" style="0" hidden="1" customWidth="1"/>
    <col min="12" max="12" width="10.421875" style="2" hidden="1" customWidth="1"/>
    <col min="13" max="13" width="16.7109375" style="2" bestFit="1" customWidth="1"/>
    <col min="14" max="14" width="18.140625" style="22" hidden="1" customWidth="1"/>
    <col min="15" max="15" width="15.28125" style="2" customWidth="1"/>
    <col min="16" max="16" width="13.57421875" style="0" customWidth="1"/>
    <col min="17" max="17" width="13.140625" style="0" customWidth="1"/>
    <col min="18" max="18" width="14.00390625" style="0" customWidth="1"/>
    <col min="19" max="19" width="15.140625" style="0" customWidth="1"/>
    <col min="20" max="20" width="15.7109375" style="0" customWidth="1"/>
    <col min="21" max="21" width="14.7109375" style="0" customWidth="1"/>
    <col min="22" max="23" width="15.28125" style="0" customWidth="1"/>
    <col min="24" max="24" width="13.140625" style="0" bestFit="1" customWidth="1"/>
    <col min="25" max="25" width="15.140625" style="0" bestFit="1" customWidth="1"/>
    <col min="26" max="26" width="13.140625" style="0" bestFit="1" customWidth="1"/>
    <col min="27" max="27" width="15.140625" style="0" bestFit="1" customWidth="1"/>
  </cols>
  <sheetData>
    <row r="2" spans="2:27" ht="13.5" customHeight="1">
      <c r="B2" s="28" t="s">
        <v>2</v>
      </c>
      <c r="C2" s="28" t="s">
        <v>0</v>
      </c>
      <c r="D2" s="28" t="s">
        <v>8</v>
      </c>
      <c r="E2" s="4"/>
      <c r="F2" s="29" t="s">
        <v>3</v>
      </c>
      <c r="G2" s="29" t="s">
        <v>1</v>
      </c>
      <c r="H2" s="28" t="s">
        <v>9</v>
      </c>
      <c r="I2" s="28" t="s">
        <v>4</v>
      </c>
      <c r="J2" s="28" t="s">
        <v>5</v>
      </c>
      <c r="K2" s="28" t="s">
        <v>10</v>
      </c>
      <c r="L2" s="34" t="s">
        <v>6</v>
      </c>
      <c r="M2" s="14"/>
      <c r="N2" s="19"/>
      <c r="O2" s="17"/>
      <c r="P2" s="33" t="s">
        <v>12</v>
      </c>
      <c r="Q2" s="33"/>
      <c r="R2" s="33"/>
      <c r="S2" s="33"/>
      <c r="T2" s="40" t="s">
        <v>22</v>
      </c>
      <c r="U2" s="41"/>
      <c r="V2" s="41"/>
      <c r="W2" s="42"/>
      <c r="X2" s="40" t="s">
        <v>23</v>
      </c>
      <c r="Y2" s="41"/>
      <c r="Z2" s="41"/>
      <c r="AA2" s="42"/>
    </row>
    <row r="3" spans="2:15" ht="15" customHeight="1" hidden="1">
      <c r="B3" s="28"/>
      <c r="C3" s="28"/>
      <c r="D3" s="28"/>
      <c r="E3" s="5"/>
      <c r="F3" s="30"/>
      <c r="G3" s="30"/>
      <c r="H3" s="28"/>
      <c r="I3" s="28"/>
      <c r="J3" s="28"/>
      <c r="K3" s="28"/>
      <c r="L3" s="34"/>
      <c r="M3" s="11"/>
      <c r="N3" s="20"/>
      <c r="O3" s="11"/>
    </row>
    <row r="4" spans="2:27" ht="15" customHeight="1">
      <c r="B4" s="28"/>
      <c r="C4" s="28"/>
      <c r="D4" s="28"/>
      <c r="E4" s="10"/>
      <c r="F4" s="30"/>
      <c r="G4" s="30"/>
      <c r="H4" s="28"/>
      <c r="I4" s="28"/>
      <c r="J4" s="28"/>
      <c r="K4" s="28"/>
      <c r="L4" s="34"/>
      <c r="M4" s="14"/>
      <c r="N4" s="19"/>
      <c r="O4" s="17"/>
      <c r="P4" s="32" t="s">
        <v>16</v>
      </c>
      <c r="Q4" s="32"/>
      <c r="R4" s="32" t="s">
        <v>17</v>
      </c>
      <c r="S4" s="32"/>
      <c r="T4" s="32" t="s">
        <v>16</v>
      </c>
      <c r="U4" s="32"/>
      <c r="V4" s="32" t="s">
        <v>17</v>
      </c>
      <c r="W4" s="32"/>
      <c r="X4" s="32" t="s">
        <v>16</v>
      </c>
      <c r="Y4" s="32"/>
      <c r="Z4" s="32" t="s">
        <v>17</v>
      </c>
      <c r="AA4" s="32"/>
    </row>
    <row r="5" spans="2:27" s="1" customFormat="1" ht="23.25" customHeight="1">
      <c r="B5" s="28"/>
      <c r="C5" s="28"/>
      <c r="D5" s="28"/>
      <c r="E5" s="6" t="s">
        <v>7</v>
      </c>
      <c r="F5" s="31"/>
      <c r="G5" s="31"/>
      <c r="H5" s="28"/>
      <c r="I5" s="28"/>
      <c r="J5" s="28"/>
      <c r="K5" s="28"/>
      <c r="L5" s="34"/>
      <c r="M5" s="15" t="s">
        <v>14</v>
      </c>
      <c r="N5" s="21" t="s">
        <v>20</v>
      </c>
      <c r="O5" s="16" t="s">
        <v>13</v>
      </c>
      <c r="P5" s="13" t="s">
        <v>15</v>
      </c>
      <c r="Q5" s="13" t="s">
        <v>18</v>
      </c>
      <c r="R5" s="13" t="s">
        <v>15</v>
      </c>
      <c r="S5" s="13" t="s">
        <v>18</v>
      </c>
      <c r="T5" s="13" t="s">
        <v>15</v>
      </c>
      <c r="U5" s="13" t="s">
        <v>18</v>
      </c>
      <c r="V5" s="13" t="s">
        <v>15</v>
      </c>
      <c r="W5" s="13" t="s">
        <v>18</v>
      </c>
      <c r="X5" s="13" t="s">
        <v>15</v>
      </c>
      <c r="Y5" s="13" t="s">
        <v>18</v>
      </c>
      <c r="Z5" s="13" t="s">
        <v>15</v>
      </c>
      <c r="AA5" s="13" t="s">
        <v>18</v>
      </c>
    </row>
    <row r="6" spans="2:27" s="26" customFormat="1" ht="15">
      <c r="B6" s="9">
        <v>23</v>
      </c>
      <c r="C6" s="7"/>
      <c r="D6" s="27"/>
      <c r="E6" s="7"/>
      <c r="F6" s="7"/>
      <c r="G6" s="7"/>
      <c r="H6" s="7"/>
      <c r="I6" s="7"/>
      <c r="J6" s="7"/>
      <c r="K6" s="24">
        <v>10000</v>
      </c>
      <c r="L6" s="8"/>
      <c r="M6" s="8" t="s">
        <v>11</v>
      </c>
      <c r="N6" s="25"/>
      <c r="O6" s="8">
        <v>10000</v>
      </c>
      <c r="P6" s="39">
        <f>(O6/(1-0.18)*18%)+O6</f>
        <v>12195.121951219513</v>
      </c>
      <c r="Q6" s="39">
        <f>O6</f>
        <v>10000</v>
      </c>
      <c r="R6" s="39">
        <f>(O6/(1-0.18)*18%)+O6</f>
        <v>12195.121951219513</v>
      </c>
      <c r="S6" s="39">
        <f>(O6/(1-0.12)*12%)+O6</f>
        <v>11363.636363636364</v>
      </c>
      <c r="T6" s="39">
        <f>P6-O6</f>
        <v>2195.121951219513</v>
      </c>
      <c r="U6" s="39">
        <f>Q6-O6</f>
        <v>0</v>
      </c>
      <c r="V6" s="39">
        <f>R6-O6</f>
        <v>2195.121951219513</v>
      </c>
      <c r="W6" s="39">
        <f>S6-O6</f>
        <v>1363.636363636364</v>
      </c>
      <c r="X6" s="43">
        <f>T6/O6</f>
        <v>0.2195121951219513</v>
      </c>
      <c r="Y6" s="39">
        <v>0</v>
      </c>
      <c r="Z6" s="43">
        <f>V6/O6</f>
        <v>0.2195121951219513</v>
      </c>
      <c r="AA6" s="43">
        <f>W6/O6</f>
        <v>0.1363636363636364</v>
      </c>
    </row>
    <row r="7" spans="2:27" s="26" customFormat="1" ht="15">
      <c r="B7" s="9">
        <v>26</v>
      </c>
      <c r="C7" s="7"/>
      <c r="D7" s="7"/>
      <c r="E7" s="7"/>
      <c r="F7" s="35"/>
      <c r="G7" s="36"/>
      <c r="H7" s="7"/>
      <c r="I7" s="7"/>
      <c r="J7" s="7"/>
      <c r="K7" s="24">
        <v>10000</v>
      </c>
      <c r="L7" s="8"/>
      <c r="M7" s="8" t="s">
        <v>19</v>
      </c>
      <c r="N7" s="25" t="s">
        <v>21</v>
      </c>
      <c r="O7" s="8">
        <v>10000</v>
      </c>
      <c r="P7" s="18">
        <f>O7/(1-(0.18-(0.18*0.8)))</f>
        <v>10373.44398340249</v>
      </c>
      <c r="Q7" s="18">
        <f>O7/(1-(0.18-(0.18*0.8)))</f>
        <v>10373.44398340249</v>
      </c>
      <c r="R7" s="18">
        <f>O7/(1-(0.18-(0.18*0.8)))</f>
        <v>10373.44398340249</v>
      </c>
      <c r="S7" s="18">
        <f>O7/(1-(0.12-(0.12*0.8)))</f>
        <v>10245.901639344262</v>
      </c>
      <c r="T7" s="39">
        <f>P7-O7</f>
        <v>373.44398340249063</v>
      </c>
      <c r="U7" s="39">
        <f>Q7-O7</f>
        <v>373.44398340249063</v>
      </c>
      <c r="V7" s="18">
        <f>R7-O7</f>
        <v>373.44398340249063</v>
      </c>
      <c r="W7" s="18">
        <f>S7-O7</f>
        <v>245.90163934426164</v>
      </c>
      <c r="X7" s="43">
        <f>T7/O7</f>
        <v>0.037344398340249066</v>
      </c>
      <c r="Y7" s="43">
        <f>U7/O7</f>
        <v>0.037344398340249066</v>
      </c>
      <c r="Z7" s="43">
        <f>V7/O7</f>
        <v>0.037344398340249066</v>
      </c>
      <c r="AA7" s="44">
        <f>W7/O7</f>
        <v>0.024590163934426163</v>
      </c>
    </row>
    <row r="8" spans="2:27" s="26" customFormat="1" ht="15">
      <c r="B8" s="9">
        <v>37</v>
      </c>
      <c r="C8" s="7"/>
      <c r="D8" s="7"/>
      <c r="E8" s="7"/>
      <c r="F8" s="7"/>
      <c r="G8" s="37"/>
      <c r="H8" s="7"/>
      <c r="I8" s="7"/>
      <c r="J8" s="7"/>
      <c r="K8" s="24">
        <v>10000</v>
      </c>
      <c r="L8" s="38"/>
      <c r="M8" s="8" t="s">
        <v>19</v>
      </c>
      <c r="N8" s="25"/>
      <c r="O8" s="8">
        <v>10000</v>
      </c>
      <c r="P8" s="18">
        <f>O8/(1-(0.18-(0.18*0.8)))</f>
        <v>10373.44398340249</v>
      </c>
      <c r="Q8" s="18">
        <f>O8/(1-(0.18-(0.18*0.8)))</f>
        <v>10373.44398340249</v>
      </c>
      <c r="R8" s="18">
        <f>O8/(1-(0.18-(0.18*0.8)))</f>
        <v>10373.44398340249</v>
      </c>
      <c r="S8" s="18">
        <f>O8/(1-(0.12-(0.12*0.8)))</f>
        <v>10245.901639344262</v>
      </c>
      <c r="T8" s="39">
        <f>P8-O8</f>
        <v>373.44398340249063</v>
      </c>
      <c r="U8" s="39">
        <f>Q8-O8</f>
        <v>373.44398340249063</v>
      </c>
      <c r="V8" s="18">
        <f>R8-O8</f>
        <v>373.44398340249063</v>
      </c>
      <c r="W8" s="18">
        <f>S8-O8</f>
        <v>245.90163934426164</v>
      </c>
      <c r="X8" s="43">
        <f>T8/O8</f>
        <v>0.037344398340249066</v>
      </c>
      <c r="Y8" s="43">
        <f>U8/O8</f>
        <v>0.037344398340249066</v>
      </c>
      <c r="Z8" s="43">
        <f>V8/O8</f>
        <v>0.037344398340249066</v>
      </c>
      <c r="AA8" s="44">
        <f>W8/O8</f>
        <v>0.024590163934426163</v>
      </c>
    </row>
    <row r="65489" spans="13:14" ht="15">
      <c r="M65489" s="12"/>
      <c r="N65489" s="23"/>
    </row>
  </sheetData>
  <sheetProtection/>
  <autoFilter ref="A5:P8"/>
  <mergeCells count="19">
    <mergeCell ref="V4:W4"/>
    <mergeCell ref="T2:W2"/>
    <mergeCell ref="X2:AA2"/>
    <mergeCell ref="X4:Y4"/>
    <mergeCell ref="Z4:AA4"/>
    <mergeCell ref="J2:J5"/>
    <mergeCell ref="K2:K5"/>
    <mergeCell ref="L2:L5"/>
    <mergeCell ref="B2:B5"/>
    <mergeCell ref="C2:C5"/>
    <mergeCell ref="T4:U4"/>
    <mergeCell ref="D2:D5"/>
    <mergeCell ref="H2:H5"/>
    <mergeCell ref="I2:I5"/>
    <mergeCell ref="F2:F5"/>
    <mergeCell ref="P4:Q4"/>
    <mergeCell ref="R4:S4"/>
    <mergeCell ref="P2:S2"/>
    <mergeCell ref="G2:G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Alaiza</dc:creator>
  <cp:keywords/>
  <dc:description/>
  <cp:lastModifiedBy>Luiz Carlos Ramos da Silva</cp:lastModifiedBy>
  <cp:lastPrinted>2015-08-05T11:33:05Z</cp:lastPrinted>
  <dcterms:created xsi:type="dcterms:W3CDTF">2014-07-22T00:56:59Z</dcterms:created>
  <dcterms:modified xsi:type="dcterms:W3CDTF">2021-04-22T12:51:40Z</dcterms:modified>
  <cp:category/>
  <cp:version/>
  <cp:contentType/>
  <cp:contentStatus/>
</cp:coreProperties>
</file>